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995" windowHeight="844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<sst xmlns="http://schemas.openxmlformats.org/spreadsheetml/2006/main" count="91" uniqueCount="87">
  <si>
    <t>% de tps à faire des pièces bonnes / total ouverture usine</t>
  </si>
  <si>
    <t>TEMPS</t>
  </si>
  <si>
    <t>RUPTURE</t>
  </si>
  <si>
    <t>MANQUE</t>
  </si>
  <si>
    <t>REPARATION</t>
  </si>
  <si>
    <t>ENTRETIEN</t>
  </si>
  <si>
    <t>CHANG,</t>
  </si>
  <si>
    <t>NET FIN DE</t>
  </si>
  <si>
    <t>TOTAL</t>
  </si>
  <si>
    <t>MOULE</t>
  </si>
  <si>
    <t>ARRET</t>
  </si>
  <si>
    <t>TPS OUVERTURE</t>
  </si>
  <si>
    <t>% D'UTILISATION</t>
  </si>
  <si>
    <t>CAPACITE</t>
  </si>
  <si>
    <t>UTILE</t>
  </si>
  <si>
    <t>CHUTES</t>
  </si>
  <si>
    <t>APPRO</t>
  </si>
  <si>
    <t>PERSO</t>
  </si>
  <si>
    <t>CURATIF</t>
  </si>
  <si>
    <t>REGLAGE</t>
  </si>
  <si>
    <t>DE MOULE</t>
  </si>
  <si>
    <t>SEMAINE</t>
  </si>
  <si>
    <t>ESSAIS</t>
  </si>
  <si>
    <t>DIVERS</t>
  </si>
  <si>
    <t>OUVERTURE</t>
  </si>
  <si>
    <t>T-R-S</t>
  </si>
  <si>
    <t xml:space="preserve"> NBR DE CHANGEMENT</t>
  </si>
  <si>
    <t>TPS MOYEN</t>
  </si>
  <si>
    <t>PLANNIFIE</t>
  </si>
  <si>
    <t>PREVENTIF</t>
  </si>
  <si>
    <t>USINE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</si>
  <si>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</si>
  <si>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</si>
  <si>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</si>
  <si>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</si>
  <si>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</si>
  <si>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</si>
  <si>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</si>
  <si>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</si>
  <si>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</si>
  <si>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</si>
  <si>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</si>
  <si>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</si>
  <si>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</si>
  <si>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</si>
  <si>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</si>
  <si>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</si>
  <si>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</si>
  <si>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</si>
  <si>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</si>
  <si>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</si>
  <si>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</si>
  <si>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</si>
  <si>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</si>
  <si>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</si>
  <si>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</si>
  <si>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</si>
  <si>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</si>
  <si>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</si>
  <si>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</si>
  <si>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</si>
  <si>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</si>
  <si>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</si>
  <si>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</si>
  <si>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</si>
  <si>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</si>
  <si>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</si>
  <si>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</si>
  <si>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</si>
  <si>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</si>
  <si>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</si>
  <si>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</si>
  <si>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</si>
  <si>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</si>
  <si>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</si>
  <si>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</si>
  <si>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</si>
  <si>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</si>
  <si>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</si>
  <si>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</si>
  <si>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</si>
  <si>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</si>
  <si>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</si>
  <si>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Comparaison entre l'entretien curatif et l'entretien préventif</t>
  </si>
  <si>
    <t>TH AT1</t>
  </si>
  <si>
    <t>ENTRETIEN CURATIF</t>
  </si>
  <si>
    <t>ENTRETIEN PREVENTIF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</si>
</sst>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8"/>
      <color indexed="53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5" fillId="34" borderId="14" xfId="0" applyFont="1" applyFill="1" applyBorder="1" applyAlignment="1">
      <alignment horizontal="center"/>
    </xf>
    <xf numFmtId="2" fontId="2" fillId="35" borderId="14" xfId="0" applyNumberFormat="1" applyFont="1" applyFill="1" applyBorder="1" applyAlignment="1">
      <alignment horizontal="center"/>
    </xf>
    <xf numFmtId="2" fontId="2" fillId="34" borderId="14" xfId="0" applyNumberFormat="1" applyFont="1" applyFill="1" applyBorder="1" applyAlignment="1">
      <alignment horizontal="center"/>
    </xf>
    <xf numFmtId="2" fontId="2" fillId="36" borderId="14" xfId="0" applyNumberFormat="1" applyFont="1" applyFill="1" applyBorder="1" applyAlignment="1">
      <alignment horizontal="center"/>
    </xf>
    <xf numFmtId="9" fontId="2" fillId="37" borderId="14" xfId="50" applyNumberFormat="1" applyFont="1" applyFill="1" applyBorder="1" applyAlignment="1">
      <alignment horizontal="center"/>
    </xf>
    <xf numFmtId="1" fontId="2" fillId="34" borderId="14" xfId="0" applyNumberFormat="1" applyFont="1" applyFill="1" applyBorder="1" applyAlignment="1">
      <alignment horizontal="center"/>
    </xf>
    <xf numFmtId="2" fontId="2" fillId="38" borderId="14" xfId="0" applyNumberFormat="1" applyFont="1" applyFill="1" applyBorder="1" applyAlignment="1">
      <alignment horizontal="center"/>
    </xf>
    <xf numFmtId="9" fontId="2" fillId="39" borderId="14" xfId="0" applyNumberFormat="1" applyFont="1" applyFill="1" applyBorder="1" applyAlignment="1">
      <alignment horizontal="center"/>
    </xf>
    <xf numFmtId="9" fontId="2" fillId="40" borderId="16" xfId="0" applyNumberFormat="1" applyFont="1" applyFill="1" applyBorder="1" applyAlignment="1">
      <alignment horizontal="center"/>
    </xf>
    <xf numFmtId="9" fontId="2" fillId="41" borderId="16" xfId="0" applyNumberFormat="1" applyFont="1" applyFill="1" applyBorder="1" applyAlignment="1">
      <alignment horizontal="center"/>
    </xf>
    <xf numFmtId="2" fontId="2" fillId="35" borderId="16" xfId="0" applyNumberFormat="1" applyFont="1" applyFill="1" applyBorder="1" applyAlignment="1">
      <alignment horizontal="center"/>
    </xf>
    <xf numFmtId="9" fontId="2" fillId="41" borderId="14" xfId="0" applyNumberFormat="1" applyFont="1" applyFill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0" fontId="5" fillId="42" borderId="14" xfId="0" applyFont="1" applyFill="1" applyBorder="1" applyAlignment="1">
      <alignment horizontal="center"/>
    </xf>
    <xf numFmtId="2" fontId="2" fillId="42" borderId="14" xfId="0" applyNumberFormat="1" applyFont="1" applyFill="1" applyBorder="1" applyAlignment="1">
      <alignment horizontal="center"/>
    </xf>
    <xf numFmtId="1" fontId="2" fillId="42" borderId="14" xfId="0" applyNumberFormat="1" applyFont="1" applyFill="1" applyBorder="1" applyAlignment="1">
      <alignment horizontal="center"/>
    </xf>
    <xf numFmtId="2" fontId="2" fillId="34" borderId="16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9" fontId="2" fillId="40" borderId="14" xfId="0" applyNumberFormat="1" applyFont="1" applyFill="1" applyBorder="1" applyAlignment="1">
      <alignment horizontal="center"/>
    </xf>
    <xf numFmtId="0" fontId="5" fillId="43" borderId="14" xfId="0" applyFont="1" applyFill="1" applyBorder="1" applyAlignment="1">
      <alignment horizontal="center"/>
    </xf>
    <xf numFmtId="2" fontId="2" fillId="43" borderId="14" xfId="0" applyNumberFormat="1" applyFont="1" applyFill="1" applyBorder="1" applyAlignment="1">
      <alignment horizontal="center"/>
    </xf>
    <xf numFmtId="1" fontId="2" fillId="43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2" fillId="43" borderId="16" xfId="0" applyNumberFormat="1" applyFont="1" applyFill="1" applyBorder="1" applyAlignment="1">
      <alignment horizontal="center"/>
    </xf>
    <xf numFmtId="9" fontId="2" fillId="43" borderId="14" xfId="50" applyNumberFormat="1" applyFont="1" applyFill="1" applyBorder="1" applyAlignment="1">
      <alignment horizontal="center"/>
    </xf>
    <xf numFmtId="9" fontId="2" fillId="43" borderId="14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9" fontId="2" fillId="36" borderId="0" xfId="0" applyNumberFormat="1" applyFont="1" applyFill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10" fontId="2" fillId="36" borderId="0" xfId="0" applyNumberFormat="1" applyFont="1" applyFill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0" fontId="2" fillId="0" borderId="0" xfId="0" applyNumberFormat="1" applyFont="1" applyAlignment="1">
      <alignment/>
    </xf>
    <xf numFmtId="0" fontId="2" fillId="0" borderId="0" xfId="0" applyFont="1" applyAlignment="1">
      <alignment/>
    </xf>
    <xf numFmtId="10" fontId="2" fillId="0" borderId="0" xfId="0" applyNumberFormat="1" applyFont="1" applyAlignment="1">
      <alignment horizontal="center"/>
    </xf>
    <xf numFmtId="9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9" fontId="8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textRotation="45"/>
    </xf>
    <xf numFmtId="0" fontId="4" fillId="33" borderId="16" xfId="0" applyFont="1" applyFill="1" applyBorder="1" applyAlignment="1">
      <alignment horizontal="center" textRotation="45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2"/>
  <sheetViews>
    <sheetView tabSelected="1" zoomScalePageLayoutView="0" workbookViewId="0" topLeftCell="A1">
      <selection activeCell="T27" sqref="T27"/>
    </sheetView>
  </sheetViews>
  <sheetFormatPr defaultColWidth="11.421875" defaultRowHeight="12.75"/>
  <cols>
    <col min="1" max="2" width="5.421875" style="0" customWidth="1"/>
    <col min="3" max="3" width="6.421875" style="0" customWidth="1"/>
    <col min="4" max="4" width="5.28125" style="0" customWidth="1"/>
    <col min="5" max="5" width="6.140625" style="0" customWidth="1"/>
    <col min="6" max="6" width="7.00390625" style="0" customWidth="1"/>
    <col min="7" max="7" width="5.57421875" style="0" customWidth="1"/>
    <col min="8" max="9" width="6.140625" style="0" customWidth="1"/>
    <col min="10" max="10" width="6.28125" style="0" customWidth="1"/>
    <col min="11" max="11" width="6.28125" style="0" bestFit="1" customWidth="1"/>
    <col min="12" max="12" width="6.00390625" style="0" customWidth="1"/>
    <col min="13" max="13" width="6.28125" style="0" customWidth="1"/>
    <col min="14" max="14" width="7.00390625" style="0" bestFit="1" customWidth="1"/>
    <col min="15" max="15" width="11.00390625" style="0" customWidth="1"/>
    <col min="16" max="16" width="6.140625" style="0" customWidth="1"/>
    <col min="17" max="17" width="5.57421875" style="0" customWidth="1"/>
    <col min="18" max="18" width="6.00390625" style="0" customWidth="1"/>
    <col min="19" max="19" width="6.8515625" style="0" customWidth="1"/>
    <col min="20" max="20" width="6.57421875" style="0" customWidth="1"/>
    <col min="21" max="21" width="5.8515625" style="0" bestFit="1" customWidth="1"/>
    <col min="22" max="22" width="6.00390625" style="0" customWidth="1"/>
  </cols>
  <sheetData>
    <row r="1" spans="1:22" ht="12.75" customHeight="1">
      <c r="A1" s="1"/>
      <c r="V1" s="86" t="s">
        <v>0</v>
      </c>
    </row>
    <row r="2" spans="1:22" ht="12.75" customHeight="1">
      <c r="A2" s="2"/>
      <c r="B2" s="3" t="s">
        <v>1</v>
      </c>
      <c r="C2" s="4"/>
      <c r="D2" s="3" t="s">
        <v>2</v>
      </c>
      <c r="E2" s="5" t="s">
        <v>3</v>
      </c>
      <c r="F2" s="3" t="s">
        <v>4</v>
      </c>
      <c r="G2" s="3" t="s">
        <v>5</v>
      </c>
      <c r="I2" s="3" t="s">
        <v>6</v>
      </c>
      <c r="J2" s="5" t="s">
        <v>7</v>
      </c>
      <c r="M2" s="3" t="s">
        <v>8</v>
      </c>
      <c r="O2" s="96" t="s">
        <v>9</v>
      </c>
      <c r="P2" s="97"/>
      <c r="Q2" s="7" t="s">
        <v>10</v>
      </c>
      <c r="R2" s="3" t="s">
        <v>5</v>
      </c>
      <c r="S2" s="6" t="s">
        <v>11</v>
      </c>
      <c r="T2" s="89" t="s">
        <v>12</v>
      </c>
      <c r="U2" s="6" t="s">
        <v>13</v>
      </c>
      <c r="V2" s="87"/>
    </row>
    <row r="3" spans="1:22" ht="12.75">
      <c r="A3" s="9"/>
      <c r="B3" s="10" t="s">
        <v>14</v>
      </c>
      <c r="C3" s="6" t="s">
        <v>15</v>
      </c>
      <c r="D3" s="11" t="s">
        <v>16</v>
      </c>
      <c r="E3" s="12" t="s">
        <v>17</v>
      </c>
      <c r="F3" s="11" t="s">
        <v>9</v>
      </c>
      <c r="G3" s="11" t="s">
        <v>18</v>
      </c>
      <c r="H3" s="3" t="s">
        <v>19</v>
      </c>
      <c r="I3" s="11" t="s">
        <v>20</v>
      </c>
      <c r="J3" s="12" t="s">
        <v>21</v>
      </c>
      <c r="K3" s="3" t="s">
        <v>22</v>
      </c>
      <c r="L3" s="3" t="s">
        <v>23</v>
      </c>
      <c r="M3" s="11" t="s">
        <v>24</v>
      </c>
      <c r="N3" s="13" t="s">
        <v>25</v>
      </c>
      <c r="O3" s="6" t="s">
        <v>26</v>
      </c>
      <c r="P3" s="3" t="s">
        <v>27</v>
      </c>
      <c r="Q3" s="14" t="s">
        <v>28</v>
      </c>
      <c r="R3" s="11" t="s">
        <v>29</v>
      </c>
      <c r="S3" s="15" t="s">
        <v>30</v>
      </c>
      <c r="T3" s="90"/>
      <c r="U3" s="16"/>
      <c r="V3" s="88"/>
    </row>
    <row r="4" spans="1:22" ht="9.75" customHeight="1">
      <c r="A4" s="17" t="s">
        <v>31</v>
      </c>
      <c r="B4" s="18">
        <f aca="true" t="shared" si="0" ref="B4:B20">M4-(C4+D4+E4+F4+G4+H4+I4+J4+K4+L4)</f>
        <v>150.06</v>
      </c>
      <c r="C4" s="19">
        <v>2.94</v>
      </c>
      <c r="D4" s="19"/>
      <c r="E4" s="19"/>
      <c r="F4" s="19"/>
      <c r="G4" s="19">
        <v>4.25</v>
      </c>
      <c r="H4" s="19">
        <v>3.5</v>
      </c>
      <c r="I4" s="19">
        <v>10.5</v>
      </c>
      <c r="J4" s="19"/>
      <c r="K4" s="19">
        <v>0.75</v>
      </c>
      <c r="L4" s="19"/>
      <c r="M4" s="20">
        <f aca="true" t="shared" si="1" ref="M4:M28">S4-R4-Q4</f>
        <v>172</v>
      </c>
      <c r="N4" s="21">
        <f aca="true" t="shared" si="2" ref="N4:N26">B4/M4</f>
        <v>0.8724418604651163</v>
      </c>
      <c r="O4" s="22">
        <v>10</v>
      </c>
      <c r="P4" s="23">
        <f aca="true" t="shared" si="3" ref="P4:P26">I4/O4</f>
        <v>1.05</v>
      </c>
      <c r="Q4" s="19">
        <v>25</v>
      </c>
      <c r="R4" s="19"/>
      <c r="S4" s="19">
        <v>197</v>
      </c>
      <c r="T4" s="24">
        <f aca="true" t="shared" si="4" ref="T4:T26">M4/S4</f>
        <v>0.8730964467005076</v>
      </c>
      <c r="U4" s="25">
        <f aca="true" t="shared" si="5" ref="U4:U26">(Q4+R4)/S4</f>
        <v>0.12690355329949238</v>
      </c>
      <c r="V4" s="26">
        <f aca="true" t="shared" si="6" ref="V4:V26">B4/S4</f>
        <v>0.7617258883248731</v>
      </c>
    </row>
    <row r="5" spans="1:22" ht="9.75" customHeight="1">
      <c r="A5" s="17" t="s">
        <v>32</v>
      </c>
      <c r="B5" s="27">
        <f t="shared" si="0"/>
        <v>205.86</v>
      </c>
      <c r="C5" s="19">
        <v>11.39</v>
      </c>
      <c r="D5" s="19">
        <v>0.25</v>
      </c>
      <c r="E5" s="19"/>
      <c r="F5" s="19"/>
      <c r="G5" s="19">
        <v>1</v>
      </c>
      <c r="H5" s="19">
        <v>4.75</v>
      </c>
      <c r="I5" s="19">
        <v>10.75</v>
      </c>
      <c r="J5" s="19">
        <v>3.5</v>
      </c>
      <c r="K5" s="19">
        <v>9.25</v>
      </c>
      <c r="L5" s="19"/>
      <c r="M5" s="20">
        <f t="shared" si="1"/>
        <v>246.75</v>
      </c>
      <c r="N5" s="21">
        <f t="shared" si="2"/>
        <v>0.8342857142857143</v>
      </c>
      <c r="O5" s="22">
        <v>12</v>
      </c>
      <c r="P5" s="23">
        <f t="shared" si="3"/>
        <v>0.8958333333333334</v>
      </c>
      <c r="Q5" s="19">
        <v>68.25</v>
      </c>
      <c r="R5" s="19"/>
      <c r="S5" s="19">
        <v>315</v>
      </c>
      <c r="T5" s="24">
        <f t="shared" si="4"/>
        <v>0.7833333333333333</v>
      </c>
      <c r="U5" s="25">
        <f t="shared" si="5"/>
        <v>0.21666666666666667</v>
      </c>
      <c r="V5" s="28">
        <f t="shared" si="6"/>
        <v>0.6535238095238096</v>
      </c>
    </row>
    <row r="6" spans="1:22" ht="9.75" customHeight="1">
      <c r="A6" s="17" t="s">
        <v>33</v>
      </c>
      <c r="B6" s="18">
        <f t="shared" si="0"/>
        <v>217.56</v>
      </c>
      <c r="C6" s="19">
        <v>12.19</v>
      </c>
      <c r="D6" s="19">
        <v>0.25</v>
      </c>
      <c r="E6" s="19"/>
      <c r="F6" s="19">
        <v>1.5</v>
      </c>
      <c r="G6" s="19">
        <v>6</v>
      </c>
      <c r="H6" s="19">
        <v>5.25</v>
      </c>
      <c r="I6" s="19">
        <v>20.75</v>
      </c>
      <c r="J6" s="19"/>
      <c r="K6" s="19">
        <v>10.25</v>
      </c>
      <c r="L6" s="19"/>
      <c r="M6" s="20">
        <f t="shared" si="1"/>
        <v>273.75</v>
      </c>
      <c r="N6" s="21">
        <f t="shared" si="2"/>
        <v>0.7947397260273973</v>
      </c>
      <c r="O6" s="22">
        <v>19</v>
      </c>
      <c r="P6" s="23">
        <f t="shared" si="3"/>
        <v>1.0921052631578947</v>
      </c>
      <c r="Q6" s="19">
        <v>38.25</v>
      </c>
      <c r="R6" s="19">
        <v>3</v>
      </c>
      <c r="S6" s="19">
        <v>315</v>
      </c>
      <c r="T6" s="24">
        <f t="shared" si="4"/>
        <v>0.8690476190476191</v>
      </c>
      <c r="U6" s="25">
        <f t="shared" si="5"/>
        <v>0.13095238095238096</v>
      </c>
      <c r="V6" s="28">
        <f t="shared" si="6"/>
        <v>0.6906666666666667</v>
      </c>
    </row>
    <row r="7" spans="1:22" ht="9.75" customHeight="1">
      <c r="A7" s="17" t="s">
        <v>34</v>
      </c>
      <c r="B7" s="27">
        <f t="shared" si="0"/>
        <v>234.76</v>
      </c>
      <c r="C7" s="19">
        <v>11.74</v>
      </c>
      <c r="D7" s="19"/>
      <c r="E7" s="19">
        <v>0.5</v>
      </c>
      <c r="F7" s="19">
        <v>0.75</v>
      </c>
      <c r="G7" s="19">
        <v>3.5</v>
      </c>
      <c r="H7" s="19">
        <v>6</v>
      </c>
      <c r="I7" s="19">
        <v>20</v>
      </c>
      <c r="J7" s="19">
        <v>11.25</v>
      </c>
      <c r="K7" s="19">
        <v>2</v>
      </c>
      <c r="L7" s="19"/>
      <c r="M7" s="20">
        <f t="shared" si="1"/>
        <v>290.5</v>
      </c>
      <c r="N7" s="21">
        <f t="shared" si="2"/>
        <v>0.8081239242685025</v>
      </c>
      <c r="O7" s="22">
        <v>17</v>
      </c>
      <c r="P7" s="23">
        <f t="shared" si="3"/>
        <v>1.1764705882352942</v>
      </c>
      <c r="Q7" s="19">
        <v>24.5</v>
      </c>
      <c r="R7" s="19"/>
      <c r="S7" s="19">
        <v>315</v>
      </c>
      <c r="T7" s="24">
        <f t="shared" si="4"/>
        <v>0.9222222222222223</v>
      </c>
      <c r="U7" s="25">
        <f t="shared" si="5"/>
        <v>0.07777777777777778</v>
      </c>
      <c r="V7" s="28">
        <f t="shared" si="6"/>
        <v>0.7452698412698412</v>
      </c>
    </row>
    <row r="8" spans="1:22" ht="9.75" customHeight="1">
      <c r="A8" s="17" t="s">
        <v>35</v>
      </c>
      <c r="B8" s="18">
        <f t="shared" si="0"/>
        <v>170.16</v>
      </c>
      <c r="C8" s="19">
        <v>8.34</v>
      </c>
      <c r="D8" s="19">
        <v>0.75</v>
      </c>
      <c r="E8" s="19"/>
      <c r="F8" s="19">
        <v>1.5</v>
      </c>
      <c r="G8" s="19">
        <v>8.25</v>
      </c>
      <c r="H8" s="19">
        <v>4</v>
      </c>
      <c r="I8" s="19">
        <v>19.25</v>
      </c>
      <c r="J8" s="19">
        <v>0.5</v>
      </c>
      <c r="K8" s="19">
        <v>2.25</v>
      </c>
      <c r="L8" s="19"/>
      <c r="M8" s="20">
        <f t="shared" si="1"/>
        <v>215</v>
      </c>
      <c r="N8" s="21">
        <f t="shared" si="2"/>
        <v>0.7914418604651162</v>
      </c>
      <c r="O8" s="22">
        <v>20</v>
      </c>
      <c r="P8" s="23">
        <f t="shared" si="3"/>
        <v>0.9625</v>
      </c>
      <c r="Q8" s="19">
        <v>92</v>
      </c>
      <c r="R8" s="19">
        <v>8</v>
      </c>
      <c r="S8" s="19">
        <v>315</v>
      </c>
      <c r="T8" s="24">
        <f t="shared" si="4"/>
        <v>0.6825396825396826</v>
      </c>
      <c r="U8" s="25">
        <f t="shared" si="5"/>
        <v>0.31746031746031744</v>
      </c>
      <c r="V8" s="28">
        <f t="shared" si="6"/>
        <v>0.5401904761904762</v>
      </c>
    </row>
    <row r="9" spans="1:22" ht="9.75" customHeight="1">
      <c r="A9" s="8" t="s">
        <v>36</v>
      </c>
      <c r="B9" s="27">
        <f t="shared" si="0"/>
        <v>199.99</v>
      </c>
      <c r="C9" s="29">
        <v>12.76</v>
      </c>
      <c r="D9" s="29">
        <v>0.5</v>
      </c>
      <c r="E9" s="29"/>
      <c r="F9" s="29">
        <v>0.5</v>
      </c>
      <c r="G9" s="29">
        <v>21</v>
      </c>
      <c r="H9" s="29">
        <v>5</v>
      </c>
      <c r="I9" s="29">
        <v>17.75</v>
      </c>
      <c r="J9" s="29">
        <v>10.5</v>
      </c>
      <c r="K9" s="29"/>
      <c r="L9" s="29"/>
      <c r="M9" s="20">
        <f t="shared" si="1"/>
        <v>268</v>
      </c>
      <c r="N9" s="21">
        <f t="shared" si="2"/>
        <v>0.7462313432835821</v>
      </c>
      <c r="O9" s="30">
        <v>20</v>
      </c>
      <c r="P9" s="23">
        <f t="shared" si="3"/>
        <v>0.8875</v>
      </c>
      <c r="Q9" s="29">
        <v>33.25</v>
      </c>
      <c r="R9" s="29">
        <v>13.75</v>
      </c>
      <c r="S9" s="29">
        <v>315</v>
      </c>
      <c r="T9" s="24">
        <f t="shared" si="4"/>
        <v>0.8507936507936508</v>
      </c>
      <c r="U9" s="25">
        <f t="shared" si="5"/>
        <v>0.1492063492063492</v>
      </c>
      <c r="V9" s="28">
        <f t="shared" si="6"/>
        <v>0.634888888888889</v>
      </c>
    </row>
    <row r="10" spans="1:22" ht="9.75" customHeight="1">
      <c r="A10" s="8" t="s">
        <v>37</v>
      </c>
      <c r="B10" s="18">
        <f t="shared" si="0"/>
        <v>211.32999999999998</v>
      </c>
      <c r="C10" s="29">
        <v>9.17</v>
      </c>
      <c r="D10" s="31">
        <v>1.5</v>
      </c>
      <c r="E10" s="29"/>
      <c r="F10" s="29"/>
      <c r="G10" s="29">
        <v>3.75</v>
      </c>
      <c r="H10" s="29">
        <v>3.75</v>
      </c>
      <c r="I10" s="29">
        <v>18.5</v>
      </c>
      <c r="J10" s="29"/>
      <c r="K10" s="29"/>
      <c r="L10" s="29">
        <v>0.5</v>
      </c>
      <c r="M10" s="20">
        <f t="shared" si="1"/>
        <v>248.5</v>
      </c>
      <c r="N10" s="21">
        <f t="shared" si="2"/>
        <v>0.8504225352112675</v>
      </c>
      <c r="O10" s="30">
        <v>19</v>
      </c>
      <c r="P10" s="23">
        <f t="shared" si="3"/>
        <v>0.9736842105263158</v>
      </c>
      <c r="Q10" s="29">
        <v>44.5</v>
      </c>
      <c r="R10" s="29">
        <v>2</v>
      </c>
      <c r="S10" s="29">
        <v>295</v>
      </c>
      <c r="T10" s="24">
        <f t="shared" si="4"/>
        <v>0.8423728813559322</v>
      </c>
      <c r="U10" s="25">
        <f t="shared" si="5"/>
        <v>0.1576271186440678</v>
      </c>
      <c r="V10" s="28">
        <f t="shared" si="6"/>
        <v>0.7163728813559321</v>
      </c>
    </row>
    <row r="11" spans="1:22" ht="9.75" customHeight="1">
      <c r="A11" s="8" t="s">
        <v>38</v>
      </c>
      <c r="B11" s="27">
        <f t="shared" si="0"/>
        <v>167.3</v>
      </c>
      <c r="C11" s="29">
        <v>14.95</v>
      </c>
      <c r="D11" s="29"/>
      <c r="E11" s="29"/>
      <c r="F11" s="29">
        <v>2.5</v>
      </c>
      <c r="G11" s="29">
        <v>3</v>
      </c>
      <c r="H11" s="29">
        <v>4</v>
      </c>
      <c r="I11" s="29">
        <v>8</v>
      </c>
      <c r="J11" s="29">
        <v>4</v>
      </c>
      <c r="K11" s="29">
        <v>0.75</v>
      </c>
      <c r="L11" s="29"/>
      <c r="M11" s="20">
        <f t="shared" si="1"/>
        <v>204.5</v>
      </c>
      <c r="N11" s="21">
        <f t="shared" si="2"/>
        <v>0.8180929095354523</v>
      </c>
      <c r="O11" s="30">
        <v>10</v>
      </c>
      <c r="P11" s="23">
        <f t="shared" si="3"/>
        <v>0.8</v>
      </c>
      <c r="Q11" s="29">
        <v>110</v>
      </c>
      <c r="R11" s="29">
        <v>0.5</v>
      </c>
      <c r="S11" s="29">
        <v>315</v>
      </c>
      <c r="T11" s="24">
        <f t="shared" si="4"/>
        <v>0.6492063492063492</v>
      </c>
      <c r="U11" s="25">
        <f t="shared" si="5"/>
        <v>0.35079365079365077</v>
      </c>
      <c r="V11" s="28">
        <f t="shared" si="6"/>
        <v>0.5311111111111112</v>
      </c>
    </row>
    <row r="12" spans="1:22" ht="9.75" customHeight="1">
      <c r="A12" s="8" t="s">
        <v>39</v>
      </c>
      <c r="B12" s="18">
        <f t="shared" si="0"/>
        <v>202.51</v>
      </c>
      <c r="C12" s="31">
        <v>4.99</v>
      </c>
      <c r="D12" s="31">
        <v>5.25</v>
      </c>
      <c r="E12" s="31"/>
      <c r="F12" s="31">
        <v>1.25</v>
      </c>
      <c r="G12" s="31">
        <v>5</v>
      </c>
      <c r="H12" s="31">
        <v>4.25</v>
      </c>
      <c r="I12" s="31">
        <v>18.25</v>
      </c>
      <c r="J12" s="31"/>
      <c r="K12" s="31"/>
      <c r="L12" s="31"/>
      <c r="M12" s="20">
        <f t="shared" si="1"/>
        <v>241.5</v>
      </c>
      <c r="N12" s="21">
        <f t="shared" si="2"/>
        <v>0.8385507246376811</v>
      </c>
      <c r="O12" s="32">
        <v>20</v>
      </c>
      <c r="P12" s="23">
        <f t="shared" si="3"/>
        <v>0.9125</v>
      </c>
      <c r="Q12" s="31">
        <v>52</v>
      </c>
      <c r="R12" s="31">
        <v>1.5</v>
      </c>
      <c r="S12" s="31">
        <v>295</v>
      </c>
      <c r="T12" s="24">
        <f t="shared" si="4"/>
        <v>0.8186440677966101</v>
      </c>
      <c r="U12" s="25">
        <f t="shared" si="5"/>
        <v>0.18135593220338983</v>
      </c>
      <c r="V12" s="28">
        <f t="shared" si="6"/>
        <v>0.6864745762711865</v>
      </c>
    </row>
    <row r="13" spans="1:22" ht="9.75" customHeight="1">
      <c r="A13" s="17" t="s">
        <v>40</v>
      </c>
      <c r="B13" s="27">
        <f t="shared" si="0"/>
        <v>233.4</v>
      </c>
      <c r="C13" s="19">
        <v>10.1</v>
      </c>
      <c r="D13" s="19">
        <v>0.75</v>
      </c>
      <c r="E13" s="19"/>
      <c r="F13" s="19">
        <v>0.75</v>
      </c>
      <c r="G13" s="19">
        <v>5</v>
      </c>
      <c r="H13" s="19">
        <v>4.75</v>
      </c>
      <c r="I13" s="19">
        <v>22.25</v>
      </c>
      <c r="J13" s="19">
        <v>7</v>
      </c>
      <c r="K13" s="19">
        <v>0.75</v>
      </c>
      <c r="L13" s="19"/>
      <c r="M13" s="20">
        <f t="shared" si="1"/>
        <v>284.75</v>
      </c>
      <c r="N13" s="21">
        <f t="shared" si="2"/>
        <v>0.8196663740122915</v>
      </c>
      <c r="O13" s="22">
        <v>22</v>
      </c>
      <c r="P13" s="23">
        <f t="shared" si="3"/>
        <v>1.0113636363636365</v>
      </c>
      <c r="Q13" s="19">
        <v>29.75</v>
      </c>
      <c r="R13" s="19">
        <v>0.5</v>
      </c>
      <c r="S13" s="19">
        <v>315</v>
      </c>
      <c r="T13" s="24">
        <f t="shared" si="4"/>
        <v>0.903968253968254</v>
      </c>
      <c r="U13" s="25">
        <f t="shared" si="5"/>
        <v>0.09603174603174604</v>
      </c>
      <c r="V13" s="28">
        <f t="shared" si="6"/>
        <v>0.7409523809523809</v>
      </c>
    </row>
    <row r="14" spans="1:22" ht="9.75" customHeight="1">
      <c r="A14" s="17" t="s">
        <v>41</v>
      </c>
      <c r="B14" s="18">
        <f t="shared" si="0"/>
        <v>230.77</v>
      </c>
      <c r="C14" s="19">
        <v>5.23</v>
      </c>
      <c r="D14" s="19">
        <v>1.25</v>
      </c>
      <c r="E14" s="19"/>
      <c r="F14" s="19">
        <v>0.25</v>
      </c>
      <c r="G14" s="19">
        <v>0.75</v>
      </c>
      <c r="H14" s="19">
        <v>9</v>
      </c>
      <c r="I14" s="19">
        <v>8.75</v>
      </c>
      <c r="J14" s="19"/>
      <c r="K14" s="19">
        <v>5</v>
      </c>
      <c r="L14" s="19"/>
      <c r="M14" s="20">
        <f t="shared" si="1"/>
        <v>261</v>
      </c>
      <c r="N14" s="21">
        <f t="shared" si="2"/>
        <v>0.884176245210728</v>
      </c>
      <c r="O14" s="22">
        <v>10</v>
      </c>
      <c r="P14" s="23">
        <f t="shared" si="3"/>
        <v>0.875</v>
      </c>
      <c r="Q14" s="19">
        <v>32</v>
      </c>
      <c r="R14" s="19">
        <v>2</v>
      </c>
      <c r="S14" s="19">
        <v>295</v>
      </c>
      <c r="T14" s="24">
        <f t="shared" si="4"/>
        <v>0.8847457627118644</v>
      </c>
      <c r="U14" s="25">
        <f t="shared" si="5"/>
        <v>0.1152542372881356</v>
      </c>
      <c r="V14" s="28">
        <f t="shared" si="6"/>
        <v>0.782271186440678</v>
      </c>
    </row>
    <row r="15" spans="1:22" ht="9.75" customHeight="1">
      <c r="A15" s="17" t="s">
        <v>42</v>
      </c>
      <c r="B15" s="27">
        <f t="shared" si="0"/>
        <v>214.23000000000002</v>
      </c>
      <c r="C15" s="19">
        <v>6.52</v>
      </c>
      <c r="D15" s="19"/>
      <c r="E15" s="19"/>
      <c r="F15" s="19"/>
      <c r="G15" s="19">
        <v>5</v>
      </c>
      <c r="H15" s="19">
        <v>4</v>
      </c>
      <c r="I15" s="19">
        <v>15.25</v>
      </c>
      <c r="J15" s="19">
        <v>4.75</v>
      </c>
      <c r="K15" s="19">
        <v>1</v>
      </c>
      <c r="L15" s="19"/>
      <c r="M15" s="20">
        <f t="shared" si="1"/>
        <v>250.75</v>
      </c>
      <c r="N15" s="21">
        <f t="shared" si="2"/>
        <v>0.854356929212363</v>
      </c>
      <c r="O15" s="22">
        <v>19</v>
      </c>
      <c r="P15" s="23">
        <f t="shared" si="3"/>
        <v>0.8026315789473685</v>
      </c>
      <c r="Q15" s="19">
        <v>38.5</v>
      </c>
      <c r="R15" s="19">
        <v>5.75</v>
      </c>
      <c r="S15" s="19">
        <v>295</v>
      </c>
      <c r="T15" s="24">
        <f t="shared" si="4"/>
        <v>0.85</v>
      </c>
      <c r="U15" s="25">
        <f t="shared" si="5"/>
        <v>0.15</v>
      </c>
      <c r="V15" s="28">
        <f t="shared" si="6"/>
        <v>0.7262033898305086</v>
      </c>
    </row>
    <row r="16" spans="1:22" ht="9.75" customHeight="1">
      <c r="A16" s="17" t="s">
        <v>43</v>
      </c>
      <c r="B16" s="18">
        <f t="shared" si="0"/>
        <v>224.6</v>
      </c>
      <c r="C16" s="19">
        <v>6.9</v>
      </c>
      <c r="D16" s="19">
        <v>0.25</v>
      </c>
      <c r="E16" s="19"/>
      <c r="F16" s="19"/>
      <c r="G16" s="19">
        <v>10.75</v>
      </c>
      <c r="H16" s="19">
        <v>6.5</v>
      </c>
      <c r="I16" s="19">
        <v>17.25</v>
      </c>
      <c r="J16" s="19">
        <v>0.5</v>
      </c>
      <c r="K16" s="19">
        <v>9.75</v>
      </c>
      <c r="L16" s="19"/>
      <c r="M16" s="20">
        <f t="shared" si="1"/>
        <v>276.5</v>
      </c>
      <c r="N16" s="21">
        <f t="shared" si="2"/>
        <v>0.8122965641952984</v>
      </c>
      <c r="O16" s="22">
        <v>18</v>
      </c>
      <c r="P16" s="23">
        <f t="shared" si="3"/>
        <v>0.9583333333333334</v>
      </c>
      <c r="Q16" s="19">
        <v>37</v>
      </c>
      <c r="R16" s="19">
        <v>1.5</v>
      </c>
      <c r="S16" s="19">
        <v>315</v>
      </c>
      <c r="T16" s="24">
        <f t="shared" si="4"/>
        <v>0.8777777777777778</v>
      </c>
      <c r="U16" s="25">
        <f t="shared" si="5"/>
        <v>0.12222222222222222</v>
      </c>
      <c r="V16" s="28">
        <f t="shared" si="6"/>
        <v>0.713015873015873</v>
      </c>
    </row>
    <row r="17" spans="1:22" ht="9.75" customHeight="1">
      <c r="A17" s="33" t="s">
        <v>44</v>
      </c>
      <c r="B17" s="27">
        <f t="shared" si="0"/>
        <v>220.93</v>
      </c>
      <c r="C17" s="34">
        <v>4.57</v>
      </c>
      <c r="D17" s="34"/>
      <c r="E17" s="34"/>
      <c r="F17" s="34">
        <v>1</v>
      </c>
      <c r="G17" s="34">
        <v>1</v>
      </c>
      <c r="H17" s="34">
        <v>8.25</v>
      </c>
      <c r="I17" s="34">
        <v>14.25</v>
      </c>
      <c r="J17" s="34">
        <v>3</v>
      </c>
      <c r="K17" s="34">
        <v>7.5</v>
      </c>
      <c r="L17" s="34"/>
      <c r="M17" s="20">
        <f t="shared" si="1"/>
        <v>260.5</v>
      </c>
      <c r="N17" s="21">
        <f t="shared" si="2"/>
        <v>0.8480998080614204</v>
      </c>
      <c r="O17" s="35">
        <v>16</v>
      </c>
      <c r="P17" s="23">
        <f t="shared" si="3"/>
        <v>0.890625</v>
      </c>
      <c r="Q17" s="34">
        <v>34.5</v>
      </c>
      <c r="R17" s="34"/>
      <c r="S17" s="34">
        <v>295</v>
      </c>
      <c r="T17" s="24">
        <f t="shared" si="4"/>
        <v>0.8830508474576271</v>
      </c>
      <c r="U17" s="25">
        <f t="shared" si="5"/>
        <v>0.11694915254237288</v>
      </c>
      <c r="V17" s="28">
        <f t="shared" si="6"/>
        <v>0.7489152542372881</v>
      </c>
    </row>
    <row r="18" spans="1:22" ht="9.75" customHeight="1">
      <c r="A18" s="8" t="s">
        <v>45</v>
      </c>
      <c r="B18" s="18">
        <f t="shared" si="0"/>
        <v>168.78</v>
      </c>
      <c r="C18" s="29">
        <v>5.97</v>
      </c>
      <c r="D18" s="29"/>
      <c r="E18" s="29"/>
      <c r="F18" s="29"/>
      <c r="G18" s="29">
        <v>3.5</v>
      </c>
      <c r="H18" s="29">
        <v>1.75</v>
      </c>
      <c r="I18" s="29">
        <v>11</v>
      </c>
      <c r="J18" s="29"/>
      <c r="K18" s="29">
        <v>1.5</v>
      </c>
      <c r="L18" s="29"/>
      <c r="M18" s="20">
        <f t="shared" si="1"/>
        <v>192.5</v>
      </c>
      <c r="N18" s="21">
        <f t="shared" si="2"/>
        <v>0.8767792207792208</v>
      </c>
      <c r="O18" s="30">
        <v>14</v>
      </c>
      <c r="P18" s="23">
        <f t="shared" si="3"/>
        <v>0.7857142857142857</v>
      </c>
      <c r="Q18" s="29">
        <v>61</v>
      </c>
      <c r="R18" s="29">
        <v>2.5</v>
      </c>
      <c r="S18" s="29">
        <v>256</v>
      </c>
      <c r="T18" s="24">
        <f t="shared" si="4"/>
        <v>0.751953125</v>
      </c>
      <c r="U18" s="25">
        <f t="shared" si="5"/>
        <v>0.248046875</v>
      </c>
      <c r="V18" s="28">
        <f t="shared" si="6"/>
        <v>0.659296875</v>
      </c>
    </row>
    <row r="19" spans="1:22" ht="9.75" customHeight="1">
      <c r="A19" s="8" t="s">
        <v>46</v>
      </c>
      <c r="B19" s="27">
        <f t="shared" si="0"/>
        <v>217.4</v>
      </c>
      <c r="C19" s="29">
        <v>3.85</v>
      </c>
      <c r="D19" s="29"/>
      <c r="E19" s="29"/>
      <c r="F19" s="29"/>
      <c r="G19" s="29">
        <v>7.75</v>
      </c>
      <c r="H19" s="29">
        <v>2.5</v>
      </c>
      <c r="I19" s="29">
        <v>9.25</v>
      </c>
      <c r="J19" s="29">
        <v>6.75</v>
      </c>
      <c r="K19" s="29"/>
      <c r="L19" s="29"/>
      <c r="M19" s="20">
        <f t="shared" si="1"/>
        <v>247.5</v>
      </c>
      <c r="N19" s="21">
        <f t="shared" si="2"/>
        <v>0.8783838383838384</v>
      </c>
      <c r="O19" s="30">
        <v>12</v>
      </c>
      <c r="P19" s="23">
        <f t="shared" si="3"/>
        <v>0.7708333333333334</v>
      </c>
      <c r="Q19" s="29">
        <v>67.5</v>
      </c>
      <c r="R19" s="29"/>
      <c r="S19" s="29">
        <v>315</v>
      </c>
      <c r="T19" s="24">
        <f t="shared" si="4"/>
        <v>0.7857142857142857</v>
      </c>
      <c r="U19" s="25">
        <f t="shared" si="5"/>
        <v>0.21428571428571427</v>
      </c>
      <c r="V19" s="28">
        <f t="shared" si="6"/>
        <v>0.6901587301587302</v>
      </c>
    </row>
    <row r="20" spans="1:22" ht="9.75" customHeight="1">
      <c r="A20" s="8" t="s">
        <v>47</v>
      </c>
      <c r="B20" s="18">
        <f t="shared" si="0"/>
        <v>233.41</v>
      </c>
      <c r="C20" s="29">
        <v>8.84</v>
      </c>
      <c r="D20" s="29"/>
      <c r="E20" s="29"/>
      <c r="F20" s="29">
        <v>2.5</v>
      </c>
      <c r="G20" s="29">
        <v>1.5</v>
      </c>
      <c r="H20" s="29">
        <v>5.25</v>
      </c>
      <c r="I20" s="29">
        <v>14.5</v>
      </c>
      <c r="J20" s="29"/>
      <c r="K20" s="29">
        <v>2</v>
      </c>
      <c r="L20" s="29"/>
      <c r="M20" s="20">
        <f t="shared" si="1"/>
        <v>268</v>
      </c>
      <c r="N20" s="21">
        <f t="shared" si="2"/>
        <v>0.8709328358208955</v>
      </c>
      <c r="O20" s="30">
        <v>17</v>
      </c>
      <c r="P20" s="23">
        <f t="shared" si="3"/>
        <v>0.8529411764705882</v>
      </c>
      <c r="Q20" s="29">
        <v>46.5</v>
      </c>
      <c r="R20" s="29">
        <v>0.5</v>
      </c>
      <c r="S20" s="29">
        <v>315</v>
      </c>
      <c r="T20" s="24">
        <f t="shared" si="4"/>
        <v>0.8507936507936508</v>
      </c>
      <c r="U20" s="25">
        <f t="shared" si="5"/>
        <v>0.1492063492063492</v>
      </c>
      <c r="V20" s="28">
        <f t="shared" si="6"/>
        <v>0.740984126984127</v>
      </c>
    </row>
    <row r="21" spans="1:22" ht="9.75" customHeight="1">
      <c r="A21" s="17" t="s">
        <v>48</v>
      </c>
      <c r="B21" s="27">
        <f>M21-(C21+D21+E21+F21+G21+H21+I21+J21+K21+L21)</f>
        <v>190.74</v>
      </c>
      <c r="C21" s="36">
        <v>8.51</v>
      </c>
      <c r="D21" s="36">
        <v>2</v>
      </c>
      <c r="E21" s="36"/>
      <c r="F21" s="36">
        <v>0.5</v>
      </c>
      <c r="G21" s="36">
        <v>3.25</v>
      </c>
      <c r="H21" s="36">
        <v>0.25</v>
      </c>
      <c r="I21" s="36">
        <v>11.5</v>
      </c>
      <c r="J21" s="36">
        <v>1</v>
      </c>
      <c r="K21" s="36">
        <v>5.25</v>
      </c>
      <c r="L21" s="36"/>
      <c r="M21" s="20">
        <f t="shared" si="1"/>
        <v>223</v>
      </c>
      <c r="N21" s="21">
        <f t="shared" si="2"/>
        <v>0.8553363228699552</v>
      </c>
      <c r="O21" s="22">
        <v>15</v>
      </c>
      <c r="P21" s="23">
        <f t="shared" si="3"/>
        <v>0.7666666666666667</v>
      </c>
      <c r="Q21" s="19">
        <v>13</v>
      </c>
      <c r="R21" s="19"/>
      <c r="S21" s="19">
        <v>236</v>
      </c>
      <c r="T21" s="24">
        <f t="shared" si="4"/>
        <v>0.9449152542372882</v>
      </c>
      <c r="U21" s="25">
        <f t="shared" si="5"/>
        <v>0.05508474576271186</v>
      </c>
      <c r="V21" s="28">
        <f t="shared" si="6"/>
        <v>0.8082203389830509</v>
      </c>
    </row>
    <row r="22" spans="1:22" ht="9.75" customHeight="1">
      <c r="A22" s="17" t="s">
        <v>49</v>
      </c>
      <c r="B22" s="27">
        <f aca="true" t="shared" si="7" ref="B22:B54">M22-(C22+D22+E22+F22+G22+H22+I22+J22+K22+L22)</f>
        <v>188.99</v>
      </c>
      <c r="C22" s="19">
        <v>5.26</v>
      </c>
      <c r="D22" s="19"/>
      <c r="E22" s="19"/>
      <c r="F22" s="19"/>
      <c r="G22" s="19">
        <v>6.5</v>
      </c>
      <c r="H22" s="19">
        <v>2.75</v>
      </c>
      <c r="I22" s="19">
        <v>13.25</v>
      </c>
      <c r="J22" s="19"/>
      <c r="K22" s="19"/>
      <c r="L22" s="19"/>
      <c r="M22" s="20">
        <f t="shared" si="1"/>
        <v>216.75</v>
      </c>
      <c r="N22" s="21">
        <f t="shared" si="2"/>
        <v>0.871926182237601</v>
      </c>
      <c r="O22" s="22">
        <v>14</v>
      </c>
      <c r="P22" s="23">
        <f t="shared" si="3"/>
        <v>0.9464285714285714</v>
      </c>
      <c r="Q22" s="19">
        <v>15.75</v>
      </c>
      <c r="R22" s="19">
        <v>3.5</v>
      </c>
      <c r="S22" s="19">
        <v>236</v>
      </c>
      <c r="T22" s="24">
        <f t="shared" si="4"/>
        <v>0.9184322033898306</v>
      </c>
      <c r="U22" s="25">
        <f t="shared" si="5"/>
        <v>0.0815677966101695</v>
      </c>
      <c r="V22" s="28">
        <f t="shared" si="6"/>
        <v>0.8008050847457627</v>
      </c>
    </row>
    <row r="23" spans="1:22" ht="9.75" customHeight="1">
      <c r="A23" s="17" t="s">
        <v>50</v>
      </c>
      <c r="B23" s="27">
        <f t="shared" si="7"/>
        <v>126.46000000000001</v>
      </c>
      <c r="C23" s="19">
        <v>4.79</v>
      </c>
      <c r="D23" s="19"/>
      <c r="E23" s="19"/>
      <c r="F23" s="19">
        <v>1.75</v>
      </c>
      <c r="G23" s="19">
        <v>0.75</v>
      </c>
      <c r="H23" s="19">
        <v>0.5</v>
      </c>
      <c r="I23" s="19">
        <v>10.25</v>
      </c>
      <c r="J23" s="19">
        <v>3</v>
      </c>
      <c r="K23" s="19">
        <v>13</v>
      </c>
      <c r="L23" s="19"/>
      <c r="M23" s="20">
        <f t="shared" si="1"/>
        <v>160.5</v>
      </c>
      <c r="N23" s="21">
        <f t="shared" si="2"/>
        <v>0.7879127725856698</v>
      </c>
      <c r="O23" s="22">
        <v>11</v>
      </c>
      <c r="P23" s="23">
        <f t="shared" si="3"/>
        <v>0.9318181818181818</v>
      </c>
      <c r="Q23" s="19">
        <v>40.5</v>
      </c>
      <c r="R23" s="19"/>
      <c r="S23" s="19">
        <v>201</v>
      </c>
      <c r="T23" s="24">
        <f t="shared" si="4"/>
        <v>0.7985074626865671</v>
      </c>
      <c r="U23" s="25">
        <f t="shared" si="5"/>
        <v>0.20149253731343283</v>
      </c>
      <c r="V23" s="28">
        <f t="shared" si="6"/>
        <v>0.6291542288557215</v>
      </c>
    </row>
    <row r="24" spans="1:22" ht="9.75" customHeight="1">
      <c r="A24" s="17" t="s">
        <v>51</v>
      </c>
      <c r="B24" s="27">
        <f t="shared" si="7"/>
        <v>245.14</v>
      </c>
      <c r="C24" s="19">
        <v>8.36</v>
      </c>
      <c r="D24" s="19"/>
      <c r="E24" s="19"/>
      <c r="F24" s="19">
        <v>1.25</v>
      </c>
      <c r="G24" s="19">
        <v>10</v>
      </c>
      <c r="H24" s="19">
        <v>2.25</v>
      </c>
      <c r="I24" s="19">
        <v>16</v>
      </c>
      <c r="J24" s="19">
        <v>3.25</v>
      </c>
      <c r="K24" s="19">
        <v>5.75</v>
      </c>
      <c r="L24" s="19"/>
      <c r="M24" s="20">
        <f t="shared" si="1"/>
        <v>292</v>
      </c>
      <c r="N24" s="21">
        <f t="shared" si="2"/>
        <v>0.8395205479452055</v>
      </c>
      <c r="O24" s="22">
        <v>18</v>
      </c>
      <c r="P24" s="23">
        <f t="shared" si="3"/>
        <v>0.8888888888888888</v>
      </c>
      <c r="Q24" s="19">
        <v>22</v>
      </c>
      <c r="R24" s="19">
        <v>1</v>
      </c>
      <c r="S24" s="19">
        <v>315</v>
      </c>
      <c r="T24" s="24">
        <f t="shared" si="4"/>
        <v>0.926984126984127</v>
      </c>
      <c r="U24" s="25">
        <f t="shared" si="5"/>
        <v>0.07301587301587302</v>
      </c>
      <c r="V24" s="28">
        <f t="shared" si="6"/>
        <v>0.7782222222222221</v>
      </c>
    </row>
    <row r="25" spans="1:22" ht="9.75" customHeight="1">
      <c r="A25" s="17" t="s">
        <v>52</v>
      </c>
      <c r="B25" s="27">
        <f t="shared" si="7"/>
        <v>225.01</v>
      </c>
      <c r="C25" s="19">
        <v>10.49</v>
      </c>
      <c r="D25" s="19"/>
      <c r="E25" s="19">
        <v>1</v>
      </c>
      <c r="F25" s="19">
        <v>1</v>
      </c>
      <c r="G25" s="19">
        <v>8</v>
      </c>
      <c r="H25" s="19"/>
      <c r="I25" s="19">
        <v>18.5</v>
      </c>
      <c r="J25" s="19"/>
      <c r="K25" s="19">
        <v>12.25</v>
      </c>
      <c r="L25" s="19"/>
      <c r="M25" s="20">
        <f t="shared" si="1"/>
        <v>276.25</v>
      </c>
      <c r="N25" s="21">
        <f t="shared" si="2"/>
        <v>0.8145158371040724</v>
      </c>
      <c r="O25" s="22">
        <v>20</v>
      </c>
      <c r="P25" s="23">
        <f t="shared" si="3"/>
        <v>0.925</v>
      </c>
      <c r="Q25" s="19">
        <v>15.25</v>
      </c>
      <c r="R25" s="19">
        <v>3.5</v>
      </c>
      <c r="S25" s="19">
        <v>295</v>
      </c>
      <c r="T25" s="24">
        <f t="shared" si="4"/>
        <v>0.9364406779661016</v>
      </c>
      <c r="U25" s="25">
        <f t="shared" si="5"/>
        <v>0.0635593220338983</v>
      </c>
      <c r="V25" s="28">
        <f t="shared" si="6"/>
        <v>0.7627457627118643</v>
      </c>
    </row>
    <row r="26" spans="1:22" ht="9.75" customHeight="1">
      <c r="A26" s="37" t="s">
        <v>53</v>
      </c>
      <c r="B26" s="27">
        <f t="shared" si="7"/>
        <v>-11</v>
      </c>
      <c r="C26" s="29">
        <v>1</v>
      </c>
      <c r="D26" s="29">
        <v>1</v>
      </c>
      <c r="E26" s="29">
        <v>1</v>
      </c>
      <c r="F26" s="29">
        <v>1</v>
      </c>
      <c r="G26" s="29">
        <v>1</v>
      </c>
      <c r="H26" s="29">
        <v>1</v>
      </c>
      <c r="I26" s="29">
        <v>1</v>
      </c>
      <c r="J26" s="29">
        <v>1</v>
      </c>
      <c r="K26" s="29">
        <v>1</v>
      </c>
      <c r="L26" s="29">
        <v>1</v>
      </c>
      <c r="M26" s="20">
        <f t="shared" si="1"/>
        <v>-1</v>
      </c>
      <c r="N26" s="21">
        <f t="shared" si="2"/>
        <v>11</v>
      </c>
      <c r="O26" s="30">
        <v>1</v>
      </c>
      <c r="P26" s="23">
        <f t="shared" si="3"/>
        <v>1</v>
      </c>
      <c r="Q26" s="29">
        <v>1</v>
      </c>
      <c r="R26" s="29">
        <v>1</v>
      </c>
      <c r="S26" s="29">
        <v>1</v>
      </c>
      <c r="T26" s="24">
        <f t="shared" si="4"/>
        <v>-1</v>
      </c>
      <c r="U26" s="25">
        <f t="shared" si="5"/>
        <v>2</v>
      </c>
      <c r="V26" s="28">
        <f t="shared" si="6"/>
        <v>-11</v>
      </c>
    </row>
    <row r="27" spans="1:22" ht="9.75" customHeight="1">
      <c r="A27" s="8" t="s">
        <v>54</v>
      </c>
      <c r="B27" s="27">
        <f t="shared" si="7"/>
        <v>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0">
        <f t="shared" si="1"/>
        <v>0</v>
      </c>
      <c r="N27" s="21"/>
      <c r="O27" s="30"/>
      <c r="P27" s="23"/>
      <c r="Q27" s="29"/>
      <c r="R27" s="29"/>
      <c r="S27" s="29"/>
      <c r="T27" s="24"/>
      <c r="U27" s="25"/>
      <c r="V27" s="28"/>
    </row>
    <row r="28" spans="1:22" ht="9.75" customHeight="1">
      <c r="A28" s="37" t="s">
        <v>55</v>
      </c>
      <c r="B28" s="27">
        <f t="shared" si="7"/>
        <v>0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0">
        <f t="shared" si="1"/>
        <v>0</v>
      </c>
      <c r="N28" s="21"/>
      <c r="O28" s="30"/>
      <c r="P28" s="23"/>
      <c r="Q28" s="29"/>
      <c r="R28" s="29"/>
      <c r="S28" s="29"/>
      <c r="T28" s="24"/>
      <c r="U28" s="25"/>
      <c r="V28" s="28"/>
    </row>
    <row r="29" spans="1:22" ht="9.75" customHeight="1">
      <c r="A29" s="8" t="s">
        <v>56</v>
      </c>
      <c r="B29" s="27">
        <f t="shared" si="7"/>
        <v>0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20"/>
      <c r="N29" s="21"/>
      <c r="O29" s="32"/>
      <c r="P29" s="23"/>
      <c r="Q29" s="31"/>
      <c r="R29" s="31"/>
      <c r="S29" s="31"/>
      <c r="T29" s="24"/>
      <c r="U29" s="25"/>
      <c r="V29" s="28"/>
    </row>
    <row r="30" spans="1:22" ht="9.75" customHeight="1">
      <c r="A30" s="17" t="s">
        <v>57</v>
      </c>
      <c r="B30" s="27">
        <f t="shared" si="7"/>
        <v>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0"/>
      <c r="N30" s="21"/>
      <c r="O30" s="22"/>
      <c r="P30" s="23"/>
      <c r="Q30" s="19"/>
      <c r="R30" s="19"/>
      <c r="S30" s="19"/>
      <c r="T30" s="24"/>
      <c r="U30" s="25"/>
      <c r="V30" s="28"/>
    </row>
    <row r="31" spans="1:22" ht="9.75" customHeight="1">
      <c r="A31" s="17" t="s">
        <v>58</v>
      </c>
      <c r="B31" s="27">
        <f t="shared" si="7"/>
        <v>0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20"/>
      <c r="N31" s="21"/>
      <c r="O31" s="22"/>
      <c r="P31" s="23"/>
      <c r="Q31" s="19"/>
      <c r="R31" s="19"/>
      <c r="S31" s="19"/>
      <c r="T31" s="24"/>
      <c r="U31" s="25"/>
      <c r="V31" s="28"/>
    </row>
    <row r="32" spans="1:22" ht="9.75" customHeight="1">
      <c r="A32" s="17" t="s">
        <v>59</v>
      </c>
      <c r="B32" s="27">
        <f t="shared" si="7"/>
        <v>0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20"/>
      <c r="N32" s="21"/>
      <c r="O32" s="22"/>
      <c r="P32" s="23"/>
      <c r="Q32" s="19"/>
      <c r="R32" s="19"/>
      <c r="S32" s="19"/>
      <c r="T32" s="24"/>
      <c r="U32" s="38"/>
      <c r="V32" s="28"/>
    </row>
    <row r="33" spans="1:22" ht="9.75" customHeight="1">
      <c r="A33" s="17" t="s">
        <v>60</v>
      </c>
      <c r="B33" s="27">
        <f t="shared" si="7"/>
        <v>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  <c r="N33" s="21"/>
      <c r="O33" s="22"/>
      <c r="P33" s="23"/>
      <c r="Q33" s="22"/>
      <c r="R33" s="22"/>
      <c r="S33" s="22"/>
      <c r="T33" s="24"/>
      <c r="U33" s="38"/>
      <c r="V33" s="28"/>
    </row>
    <row r="34" spans="1:25" ht="9.75" customHeight="1">
      <c r="A34" s="39" t="s">
        <v>61</v>
      </c>
      <c r="B34" s="27">
        <f t="shared" si="7"/>
        <v>0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20"/>
      <c r="N34" s="21"/>
      <c r="O34" s="41"/>
      <c r="P34" s="23"/>
      <c r="Q34" s="41"/>
      <c r="R34" s="41"/>
      <c r="S34" s="41"/>
      <c r="T34" s="24"/>
      <c r="U34" s="38"/>
      <c r="V34" s="28"/>
      <c r="W34" s="42"/>
      <c r="X34" s="42"/>
      <c r="Y34" s="42"/>
    </row>
    <row r="35" spans="1:22" ht="9.75" customHeight="1">
      <c r="A35" s="39" t="s">
        <v>62</v>
      </c>
      <c r="B35" s="27">
        <f t="shared" si="7"/>
        <v>0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20"/>
      <c r="N35" s="21"/>
      <c r="O35" s="41"/>
      <c r="P35" s="23"/>
      <c r="Q35" s="41"/>
      <c r="R35" s="41"/>
      <c r="S35" s="41"/>
      <c r="T35" s="24"/>
      <c r="U35" s="38"/>
      <c r="V35" s="28"/>
    </row>
    <row r="36" spans="1:22" ht="9.75" customHeight="1">
      <c r="A36" s="39" t="s">
        <v>63</v>
      </c>
      <c r="B36" s="27">
        <f t="shared" si="7"/>
        <v>0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20"/>
      <c r="N36" s="21"/>
      <c r="O36" s="41"/>
      <c r="P36" s="23"/>
      <c r="Q36" s="41"/>
      <c r="R36" s="41"/>
      <c r="S36" s="41"/>
      <c r="T36" s="24"/>
      <c r="U36" s="38"/>
      <c r="V36" s="28"/>
    </row>
    <row r="37" spans="1:22" ht="9.75" customHeight="1">
      <c r="A37" s="39" t="s">
        <v>64</v>
      </c>
      <c r="B37" s="27">
        <f t="shared" si="7"/>
        <v>0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20"/>
      <c r="N37" s="21"/>
      <c r="O37" s="41"/>
      <c r="P37" s="23"/>
      <c r="Q37" s="40"/>
      <c r="R37" s="40"/>
      <c r="S37" s="40"/>
      <c r="T37" s="24"/>
      <c r="U37" s="38"/>
      <c r="V37" s="28"/>
    </row>
    <row r="38" spans="1:22" ht="9.75" customHeight="1">
      <c r="A38" s="39" t="s">
        <v>65</v>
      </c>
      <c r="B38" s="27">
        <f t="shared" si="7"/>
        <v>0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20"/>
      <c r="N38" s="21"/>
      <c r="O38" s="41"/>
      <c r="P38" s="23"/>
      <c r="Q38" s="40"/>
      <c r="R38" s="40"/>
      <c r="S38" s="40"/>
      <c r="T38" s="24"/>
      <c r="U38" s="38"/>
      <c r="V38" s="28"/>
    </row>
    <row r="39" spans="1:22" ht="9.75" customHeight="1">
      <c r="A39" s="17" t="s">
        <v>66</v>
      </c>
      <c r="B39" s="27">
        <f t="shared" si="7"/>
        <v>0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20"/>
      <c r="N39" s="21"/>
      <c r="O39" s="22"/>
      <c r="P39" s="23"/>
      <c r="Q39" s="19"/>
      <c r="R39" s="19"/>
      <c r="S39" s="19"/>
      <c r="T39" s="24"/>
      <c r="U39" s="38"/>
      <c r="V39" s="28"/>
    </row>
    <row r="40" spans="1:22" ht="9.75" customHeight="1">
      <c r="A40" s="17" t="s">
        <v>67</v>
      </c>
      <c r="B40" s="27">
        <f t="shared" si="7"/>
        <v>0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20"/>
      <c r="N40" s="21"/>
      <c r="O40" s="22"/>
      <c r="P40" s="23"/>
      <c r="Q40" s="19"/>
      <c r="R40" s="19"/>
      <c r="S40" s="19"/>
      <c r="T40" s="24"/>
      <c r="U40" s="38"/>
      <c r="V40" s="28"/>
    </row>
    <row r="41" spans="1:22" ht="9.75" customHeight="1">
      <c r="A41" s="17" t="s">
        <v>68</v>
      </c>
      <c r="B41" s="27">
        <f t="shared" si="7"/>
        <v>0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0"/>
      <c r="N41" s="21"/>
      <c r="O41" s="22"/>
      <c r="P41" s="23"/>
      <c r="Q41" s="19"/>
      <c r="R41" s="19"/>
      <c r="S41" s="19"/>
      <c r="T41" s="24"/>
      <c r="U41" s="38"/>
      <c r="V41" s="28"/>
    </row>
    <row r="42" spans="1:22" ht="9.75" customHeight="1">
      <c r="A42" s="17" t="s">
        <v>69</v>
      </c>
      <c r="B42" s="27">
        <f t="shared" si="7"/>
        <v>0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20"/>
      <c r="N42" s="21"/>
      <c r="O42" s="22"/>
      <c r="P42" s="23"/>
      <c r="Q42" s="19"/>
      <c r="R42" s="19"/>
      <c r="S42" s="19"/>
      <c r="T42" s="24"/>
      <c r="U42" s="38"/>
      <c r="V42" s="28"/>
    </row>
    <row r="43" spans="1:22" ht="9.75" customHeight="1">
      <c r="A43" s="33" t="s">
        <v>70</v>
      </c>
      <c r="B43" s="27">
        <f t="shared" si="7"/>
        <v>0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20"/>
      <c r="N43" s="21"/>
      <c r="O43" s="35"/>
      <c r="P43" s="23"/>
      <c r="Q43" s="34"/>
      <c r="R43" s="34"/>
      <c r="S43" s="34"/>
      <c r="T43" s="24"/>
      <c r="U43" s="38"/>
      <c r="V43" s="28"/>
    </row>
    <row r="44" spans="1:22" ht="9.75" customHeight="1">
      <c r="A44" s="37" t="s">
        <v>71</v>
      </c>
      <c r="B44" s="27">
        <f t="shared" si="7"/>
        <v>0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0"/>
      <c r="N44" s="21"/>
      <c r="O44" s="30"/>
      <c r="P44" s="23"/>
      <c r="Q44" s="29"/>
      <c r="R44" s="29"/>
      <c r="S44" s="29"/>
      <c r="T44" s="24"/>
      <c r="U44" s="38"/>
      <c r="V44" s="28"/>
    </row>
    <row r="45" spans="1:22" ht="9.75" customHeight="1">
      <c r="A45" s="8" t="s">
        <v>72</v>
      </c>
      <c r="B45" s="27">
        <f t="shared" si="7"/>
        <v>0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20"/>
      <c r="N45" s="21"/>
      <c r="O45" s="32"/>
      <c r="P45" s="23"/>
      <c r="Q45" s="31"/>
      <c r="R45" s="31"/>
      <c r="S45" s="31"/>
      <c r="T45" s="24"/>
      <c r="U45" s="38"/>
      <c r="V45" s="28"/>
    </row>
    <row r="46" spans="1:22" ht="9.75" customHeight="1">
      <c r="A46" s="8" t="s">
        <v>73</v>
      </c>
      <c r="B46" s="27">
        <f t="shared" si="7"/>
        <v>0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0"/>
      <c r="N46" s="21"/>
      <c r="O46" s="30"/>
      <c r="P46" s="23"/>
      <c r="Q46" s="29"/>
      <c r="R46" s="29"/>
      <c r="S46" s="29"/>
      <c r="T46" s="24"/>
      <c r="U46" s="38"/>
      <c r="V46" s="28"/>
    </row>
    <row r="47" spans="1:22" ht="9.75" customHeight="1">
      <c r="A47" s="8" t="s">
        <v>74</v>
      </c>
      <c r="B47" s="27">
        <f t="shared" si="7"/>
        <v>0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20"/>
      <c r="N47" s="21"/>
      <c r="O47" s="32"/>
      <c r="P47" s="23"/>
      <c r="Q47" s="31"/>
      <c r="R47" s="31"/>
      <c r="S47" s="31"/>
      <c r="T47" s="24"/>
      <c r="U47" s="38"/>
      <c r="V47" s="28"/>
    </row>
    <row r="48" spans="1:22" ht="9.75" customHeight="1">
      <c r="A48" s="17" t="s">
        <v>75</v>
      </c>
      <c r="B48" s="27">
        <f t="shared" si="7"/>
        <v>0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20"/>
      <c r="N48" s="21"/>
      <c r="O48" s="22"/>
      <c r="P48" s="23"/>
      <c r="Q48" s="19"/>
      <c r="R48" s="19"/>
      <c r="S48" s="19"/>
      <c r="T48" s="24"/>
      <c r="U48" s="38"/>
      <c r="V48" s="28"/>
    </row>
    <row r="49" spans="1:22" ht="9.75" customHeight="1">
      <c r="A49" s="17" t="s">
        <v>76</v>
      </c>
      <c r="B49" s="27">
        <f t="shared" si="7"/>
        <v>0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20"/>
      <c r="N49" s="21"/>
      <c r="O49" s="22"/>
      <c r="P49" s="23"/>
      <c r="Q49" s="19"/>
      <c r="R49" s="19"/>
      <c r="S49" s="19"/>
      <c r="T49" s="24"/>
      <c r="U49" s="38"/>
      <c r="V49" s="28"/>
    </row>
    <row r="50" spans="1:22" ht="9.75" customHeight="1">
      <c r="A50" s="17" t="s">
        <v>77</v>
      </c>
      <c r="B50" s="27">
        <f t="shared" si="7"/>
        <v>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20"/>
      <c r="N50" s="21"/>
      <c r="O50" s="22"/>
      <c r="P50" s="23"/>
      <c r="Q50" s="19"/>
      <c r="R50" s="19"/>
      <c r="S50" s="19"/>
      <c r="T50" s="24"/>
      <c r="U50" s="38"/>
      <c r="V50" s="28"/>
    </row>
    <row r="51" spans="1:22" ht="9.75" customHeight="1">
      <c r="A51" s="17" t="s">
        <v>78</v>
      </c>
      <c r="B51" s="27">
        <f t="shared" si="7"/>
        <v>0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20"/>
      <c r="N51" s="21"/>
      <c r="O51" s="22"/>
      <c r="P51" s="23"/>
      <c r="Q51" s="19"/>
      <c r="R51" s="19"/>
      <c r="S51" s="19"/>
      <c r="T51" s="24"/>
      <c r="U51" s="38"/>
      <c r="V51" s="28"/>
    </row>
    <row r="52" spans="1:22" ht="9.75" customHeight="1">
      <c r="A52" s="37" t="s">
        <v>79</v>
      </c>
      <c r="B52" s="27">
        <f t="shared" si="7"/>
        <v>0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0"/>
      <c r="N52" s="21"/>
      <c r="O52" s="30"/>
      <c r="P52" s="23"/>
      <c r="Q52" s="29"/>
      <c r="R52" s="29"/>
      <c r="S52" s="29"/>
      <c r="T52" s="24"/>
      <c r="U52" s="38"/>
      <c r="V52" s="28"/>
    </row>
    <row r="53" spans="1:22" ht="9.75" customHeight="1">
      <c r="A53" s="8" t="s">
        <v>80</v>
      </c>
      <c r="B53" s="27">
        <f t="shared" si="7"/>
        <v>0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20"/>
      <c r="N53" s="21"/>
      <c r="O53" s="32"/>
      <c r="P53" s="23"/>
      <c r="Q53" s="31"/>
      <c r="R53" s="31"/>
      <c r="S53" s="31"/>
      <c r="T53" s="24"/>
      <c r="U53" s="38"/>
      <c r="V53" s="28"/>
    </row>
    <row r="54" spans="1:22" ht="9.75" customHeight="1">
      <c r="A54" s="8" t="s">
        <v>81</v>
      </c>
      <c r="B54" s="27">
        <f t="shared" si="7"/>
        <v>0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20"/>
      <c r="N54" s="21"/>
      <c r="O54" s="32"/>
      <c r="P54" s="23"/>
      <c r="Q54" s="31"/>
      <c r="R54" s="31"/>
      <c r="S54" s="31"/>
      <c r="T54" s="24"/>
      <c r="U54" s="38"/>
      <c r="V54" s="28"/>
    </row>
    <row r="55" spans="1:22" ht="9.75" customHeight="1">
      <c r="A55" s="39" t="s">
        <v>82</v>
      </c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4"/>
      <c r="O55" s="41"/>
      <c r="P55" s="40"/>
      <c r="Q55" s="40"/>
      <c r="R55" s="40"/>
      <c r="S55" s="40"/>
      <c r="T55" s="45"/>
      <c r="U55" s="45"/>
      <c r="V55" s="45"/>
    </row>
    <row r="56" spans="1:22" ht="9.75" customHeight="1">
      <c r="A56" s="46"/>
      <c r="B56" s="47">
        <f>SUM(C56:L56)</f>
        <v>901.1099999999999</v>
      </c>
      <c r="C56" s="47">
        <f>SUM(C4:C55)</f>
        <v>178.85999999999996</v>
      </c>
      <c r="D56" s="47">
        <f>SUM(D4:D55)</f>
        <v>13.75</v>
      </c>
      <c r="E56" s="47">
        <f>SUM(E4:E55)</f>
        <v>2.5</v>
      </c>
      <c r="F56" s="47">
        <f>SUM(F4:F55)</f>
        <v>18</v>
      </c>
      <c r="G56" s="47">
        <f>SUM(G4:G55)</f>
        <v>120.5</v>
      </c>
      <c r="H56" s="47">
        <f>SUM(H4:H55)</f>
        <v>89.25</v>
      </c>
      <c r="I56" s="47">
        <f>SUM(I4:I55)</f>
        <v>326.75</v>
      </c>
      <c r="J56" s="47">
        <f>SUM(J4:J55)</f>
        <v>60</v>
      </c>
      <c r="K56" s="47">
        <f>SUM(K4:K55)</f>
        <v>90</v>
      </c>
      <c r="L56" s="47">
        <f>SUM(L4:L55)</f>
        <v>1.5</v>
      </c>
      <c r="M56" s="47">
        <f>SUM(M4:M55)</f>
        <v>5369.5</v>
      </c>
      <c r="N56" s="46" t="s">
        <v>8</v>
      </c>
      <c r="O56" s="48">
        <f>SUM(O4:O55)</f>
        <v>354</v>
      </c>
      <c r="P56" s="47">
        <f>I56/O56</f>
        <v>0.9230225988700564</v>
      </c>
      <c r="Q56" s="47">
        <f>SUM(Q4:Q55)</f>
        <v>942</v>
      </c>
      <c r="R56" s="47">
        <f>SUM(R4:R55)</f>
        <v>50.5</v>
      </c>
      <c r="S56" s="47">
        <f>SUM(S4:S55)</f>
        <v>6362</v>
      </c>
      <c r="T56" s="49">
        <f>M56/S56</f>
        <v>0.8439955988682805</v>
      </c>
      <c r="U56" s="49">
        <f>(Q56+R56)/S56</f>
        <v>0.1560044011317196</v>
      </c>
      <c r="V56" s="50"/>
    </row>
    <row r="57" spans="2:22" ht="9.75" customHeight="1">
      <c r="B57" s="51"/>
      <c r="C57" s="51">
        <f>C56/$B$56</f>
        <v>0.19848853081199852</v>
      </c>
      <c r="D57" s="51">
        <f aca="true" t="shared" si="8" ref="D57:L57">D56/$B$56</f>
        <v>0.015258958395756347</v>
      </c>
      <c r="E57" s="51">
        <f t="shared" si="8"/>
        <v>0.0027743560719556996</v>
      </c>
      <c r="F57" s="51">
        <f t="shared" si="8"/>
        <v>0.019975363718081035</v>
      </c>
      <c r="G57" s="51">
        <f t="shared" si="8"/>
        <v>0.13372396266826472</v>
      </c>
      <c r="H57" s="51">
        <f t="shared" si="8"/>
        <v>0.09904451176881847</v>
      </c>
      <c r="I57" s="51">
        <f t="shared" si="8"/>
        <v>0.3626083386046099</v>
      </c>
      <c r="J57" s="51">
        <f t="shared" si="8"/>
        <v>0.06658454572693678</v>
      </c>
      <c r="K57" s="51">
        <f t="shared" si="8"/>
        <v>0.09987681859040518</v>
      </c>
      <c r="L57" s="51">
        <f t="shared" si="8"/>
        <v>0.0016646136431734196</v>
      </c>
      <c r="M57" s="52"/>
      <c r="N57" s="53"/>
      <c r="O57" s="54"/>
      <c r="P57" s="54"/>
      <c r="Q57" s="55"/>
      <c r="R57" s="55"/>
      <c r="S57" s="55"/>
      <c r="T57" s="54"/>
      <c r="U57" s="54"/>
      <c r="V57" s="50"/>
    </row>
    <row r="58" ht="12.75">
      <c r="V58" s="56"/>
    </row>
    <row r="59" spans="3:22" ht="12.75">
      <c r="C59" s="57"/>
      <c r="D59" s="58"/>
      <c r="E59" s="58"/>
      <c r="F59" s="58"/>
      <c r="G59" s="58"/>
      <c r="H59" s="58"/>
      <c r="I59" s="58"/>
      <c r="J59" s="58"/>
      <c r="K59" s="58"/>
      <c r="L59" s="58"/>
      <c r="Q59" s="59"/>
      <c r="R59" s="59"/>
      <c r="S59" s="59"/>
      <c r="V59" s="56"/>
    </row>
    <row r="60" spans="2:15" ht="12.75">
      <c r="B60" s="60"/>
      <c r="G60" s="93" t="s">
        <v>83</v>
      </c>
      <c r="H60" s="93"/>
      <c r="I60" s="93"/>
      <c r="J60" s="93"/>
      <c r="K60" s="93"/>
      <c r="L60" s="93"/>
      <c r="M60" s="93"/>
      <c r="N60" s="93"/>
      <c r="O60" s="61"/>
    </row>
    <row r="61" spans="12:16" ht="12.75">
      <c r="L61" s="62"/>
      <c r="M61" s="62"/>
      <c r="N61" s="62"/>
      <c r="O61" s="62"/>
      <c r="P61" s="62"/>
    </row>
    <row r="62" spans="3:20" ht="12.75">
      <c r="C62" s="63"/>
      <c r="D62" s="63"/>
      <c r="E62" s="63"/>
      <c r="F62" s="63"/>
      <c r="G62" s="64"/>
      <c r="H62" s="64"/>
      <c r="I62" s="64"/>
      <c r="J62" s="64"/>
      <c r="K62" s="64"/>
      <c r="L62" s="64"/>
      <c r="M62" s="94">
        <v>2006</v>
      </c>
      <c r="N62" s="94"/>
      <c r="O62" s="63"/>
      <c r="P62" s="63"/>
      <c r="Q62" s="63"/>
      <c r="R62" s="63"/>
      <c r="S62" s="63"/>
      <c r="T62" s="63"/>
    </row>
    <row r="63" spans="3:20" ht="12.75" customHeight="1">
      <c r="C63" s="63"/>
      <c r="D63" s="63"/>
      <c r="E63" s="63"/>
      <c r="F63" s="63"/>
      <c r="G63" s="64"/>
      <c r="H63" s="64"/>
      <c r="I63" s="64"/>
      <c r="J63" s="64"/>
      <c r="K63" s="64"/>
      <c r="L63" s="64"/>
      <c r="M63" s="94"/>
      <c r="N63" s="94"/>
      <c r="O63" s="63"/>
      <c r="P63" s="63"/>
      <c r="Q63" s="63"/>
      <c r="R63" s="63"/>
      <c r="S63" s="63"/>
      <c r="T63" s="63"/>
    </row>
    <row r="64" spans="7:14" ht="12.75">
      <c r="G64" s="95" t="s">
        <v>84</v>
      </c>
      <c r="H64" s="95"/>
      <c r="I64" s="91" t="s">
        <v>85</v>
      </c>
      <c r="J64" s="91"/>
      <c r="K64" s="91"/>
      <c r="L64" s="91"/>
      <c r="M64" s="65">
        <f>G56</f>
        <v>120.5</v>
      </c>
      <c r="N64" s="66">
        <f>M64/M68</f>
        <v>0.7046783625730995</v>
      </c>
    </row>
    <row r="65" spans="7:14" ht="12.75">
      <c r="G65" s="67"/>
      <c r="H65" s="67"/>
      <c r="I65" s="67"/>
      <c r="J65" s="67"/>
      <c r="K65" s="67"/>
      <c r="L65" s="67"/>
      <c r="M65" s="67"/>
      <c r="N65" s="67"/>
    </row>
    <row r="66" spans="7:14" ht="12.75">
      <c r="G66" s="67"/>
      <c r="H66" s="67"/>
      <c r="I66" s="91" t="s">
        <v>86</v>
      </c>
      <c r="J66" s="91"/>
      <c r="K66" s="91"/>
      <c r="L66" s="91"/>
      <c r="M66" s="65">
        <f>R56</f>
        <v>50.5</v>
      </c>
      <c r="N66" s="66">
        <f>M66/M68</f>
        <v>0.2953216374269006</v>
      </c>
    </row>
    <row r="67" spans="1:22" ht="12.75" customHeight="1">
      <c r="A67" s="68"/>
      <c r="B67" s="68"/>
      <c r="C67" s="68"/>
      <c r="D67" s="68"/>
      <c r="E67" s="69"/>
      <c r="F67" s="69"/>
      <c r="G67" s="70"/>
      <c r="H67" s="71"/>
      <c r="I67" s="71"/>
      <c r="J67" s="70"/>
      <c r="K67" s="72"/>
      <c r="L67" s="72"/>
      <c r="M67" s="73"/>
      <c r="N67" s="73"/>
      <c r="O67" s="68"/>
      <c r="P67" s="68"/>
      <c r="Q67" s="69"/>
      <c r="R67" s="69"/>
      <c r="S67" s="74"/>
      <c r="T67" s="69"/>
      <c r="U67" s="69"/>
      <c r="V67" s="75"/>
    </row>
    <row r="68" spans="1:22" ht="12.75" customHeight="1">
      <c r="A68" s="68"/>
      <c r="B68" s="68"/>
      <c r="C68" s="68"/>
      <c r="D68" s="68"/>
      <c r="E68" s="69"/>
      <c r="F68" s="69"/>
      <c r="G68" s="70"/>
      <c r="H68" s="71"/>
      <c r="I68" s="92" t="s">
        <v>8</v>
      </c>
      <c r="J68" s="92"/>
      <c r="K68" s="92"/>
      <c r="L68" s="92"/>
      <c r="M68" s="76">
        <f>SUM(M64:M67)</f>
        <v>171</v>
      </c>
      <c r="N68" s="73"/>
      <c r="O68" s="68"/>
      <c r="P68" s="68"/>
      <c r="Q68" s="69"/>
      <c r="R68" s="69"/>
      <c r="S68" s="74"/>
      <c r="T68" s="69"/>
      <c r="U68" s="69"/>
      <c r="V68" s="74"/>
    </row>
    <row r="69" spans="1:22" ht="12.75">
      <c r="A69" s="77"/>
      <c r="B69" s="77"/>
      <c r="C69" s="77"/>
      <c r="D69" s="77"/>
      <c r="E69" s="68"/>
      <c r="F69" s="78"/>
      <c r="G69" s="79"/>
      <c r="H69" s="73"/>
      <c r="I69" s="80"/>
      <c r="J69" s="73"/>
      <c r="K69" s="72"/>
      <c r="L69" s="72"/>
      <c r="M69" s="81"/>
      <c r="N69" s="81"/>
      <c r="O69" s="77"/>
      <c r="P69" s="68"/>
      <c r="Q69" s="68"/>
      <c r="R69" s="78"/>
      <c r="S69" s="82"/>
      <c r="T69" s="68"/>
      <c r="U69" s="78"/>
      <c r="V69" s="82"/>
    </row>
    <row r="70" spans="1:22" ht="12.75">
      <c r="A70" s="68"/>
      <c r="B70" s="68"/>
      <c r="C70" s="68"/>
      <c r="D70" s="68"/>
      <c r="E70" s="68"/>
      <c r="F70" s="78"/>
      <c r="G70" s="68"/>
      <c r="H70" s="78"/>
      <c r="I70" s="68"/>
      <c r="J70" s="68"/>
      <c r="K70" s="75"/>
      <c r="L70" s="75"/>
      <c r="M70" s="68"/>
      <c r="N70" s="68"/>
      <c r="O70" s="68"/>
      <c r="P70" s="68"/>
      <c r="Q70" s="68"/>
      <c r="R70" s="78"/>
      <c r="S70" s="68"/>
      <c r="T70" s="78"/>
      <c r="U70" s="68"/>
      <c r="V70" s="82"/>
    </row>
    <row r="71" spans="1:22" ht="12.75">
      <c r="A71" s="77"/>
      <c r="B71" s="77"/>
      <c r="C71" s="77"/>
      <c r="D71" s="77"/>
      <c r="E71" s="68"/>
      <c r="F71" s="78"/>
      <c r="G71" s="82"/>
      <c r="H71" s="68"/>
      <c r="I71" s="78"/>
      <c r="J71" s="68"/>
      <c r="K71" s="75"/>
      <c r="L71" s="75"/>
      <c r="M71" s="77"/>
      <c r="N71" s="77"/>
      <c r="O71" s="77"/>
      <c r="P71" s="68"/>
      <c r="Q71" s="68"/>
      <c r="R71" s="78"/>
      <c r="S71" s="82"/>
      <c r="T71" s="68"/>
      <c r="U71" s="78"/>
      <c r="V71" s="82"/>
    </row>
    <row r="72" spans="1:22" ht="12.75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75"/>
      <c r="L72" s="75"/>
      <c r="M72" s="68"/>
      <c r="N72" s="68"/>
      <c r="O72" s="68"/>
      <c r="P72" s="68"/>
      <c r="Q72" s="68"/>
      <c r="R72" s="68"/>
      <c r="S72" s="68"/>
      <c r="T72" s="68"/>
      <c r="U72" s="68"/>
      <c r="V72" s="82"/>
    </row>
    <row r="73" spans="1:22" ht="12.75">
      <c r="A73" s="77"/>
      <c r="B73" s="77"/>
      <c r="C73" s="77"/>
      <c r="D73" s="77"/>
      <c r="E73" s="68"/>
      <c r="F73" s="68"/>
      <c r="G73" s="82"/>
      <c r="H73" s="68"/>
      <c r="I73" s="68"/>
      <c r="J73" s="68"/>
      <c r="K73" s="75"/>
      <c r="L73" s="75"/>
      <c r="M73" s="77"/>
      <c r="N73" s="77"/>
      <c r="O73" s="77"/>
      <c r="P73" s="77"/>
      <c r="Q73" s="68"/>
      <c r="R73" s="68"/>
      <c r="S73" s="82"/>
      <c r="T73" s="68"/>
      <c r="U73" s="68"/>
      <c r="V73" s="82"/>
    </row>
    <row r="74" spans="1:22" ht="12.75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</row>
    <row r="75" spans="1:22" ht="12.75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</row>
    <row r="76" spans="1:22" ht="12.75" customHeight="1">
      <c r="A76" s="68"/>
      <c r="B76" s="68"/>
      <c r="C76" s="68"/>
      <c r="D76" s="68"/>
      <c r="E76" s="69"/>
      <c r="F76" s="69"/>
      <c r="G76" s="74"/>
      <c r="H76" s="69"/>
      <c r="I76" s="69"/>
      <c r="J76" s="74"/>
      <c r="K76" s="75"/>
      <c r="L76" s="75"/>
      <c r="M76" s="68"/>
      <c r="N76" s="68"/>
      <c r="O76" s="68"/>
      <c r="P76" s="68"/>
      <c r="Q76" s="69"/>
      <c r="R76" s="69"/>
      <c r="S76" s="74"/>
      <c r="T76" s="69"/>
      <c r="U76" s="69"/>
      <c r="V76" s="75"/>
    </row>
    <row r="77" spans="1:22" ht="12.75">
      <c r="A77" s="68"/>
      <c r="B77" s="68"/>
      <c r="C77" s="68"/>
      <c r="D77" s="68"/>
      <c r="E77" s="69"/>
      <c r="F77" s="69"/>
      <c r="G77" s="74"/>
      <c r="H77" s="69"/>
      <c r="I77" s="69"/>
      <c r="J77" s="74"/>
      <c r="K77" s="75"/>
      <c r="L77" s="75"/>
      <c r="M77" s="68"/>
      <c r="N77" s="68"/>
      <c r="O77" s="68"/>
      <c r="P77" s="68"/>
      <c r="Q77" s="69"/>
      <c r="R77" s="69"/>
      <c r="S77" s="74"/>
      <c r="T77" s="69"/>
      <c r="U77" s="69"/>
      <c r="V77" s="74"/>
    </row>
    <row r="78" spans="1:22" ht="12.75">
      <c r="A78" s="77"/>
      <c r="B78" s="77"/>
      <c r="C78" s="77"/>
      <c r="D78" s="77"/>
      <c r="E78" s="68"/>
      <c r="F78" s="78"/>
      <c r="G78" s="82"/>
      <c r="H78" s="68"/>
      <c r="I78" s="78"/>
      <c r="J78" s="68"/>
      <c r="K78" s="83"/>
      <c r="L78" s="83"/>
      <c r="M78" s="77"/>
      <c r="N78" s="77"/>
      <c r="O78" s="77"/>
      <c r="P78" s="77"/>
      <c r="Q78" s="68"/>
      <c r="R78" s="78"/>
      <c r="S78" s="82"/>
      <c r="T78" s="68"/>
      <c r="U78" s="78"/>
      <c r="V78" s="82"/>
    </row>
    <row r="79" spans="1:22" ht="12.75">
      <c r="A79" s="68"/>
      <c r="B79" s="68"/>
      <c r="C79" s="68"/>
      <c r="D79" s="68"/>
      <c r="E79" s="68"/>
      <c r="F79" s="78"/>
      <c r="G79" s="68"/>
      <c r="H79" s="78"/>
      <c r="I79" s="68"/>
      <c r="J79" s="68"/>
      <c r="K79" s="75"/>
      <c r="L79" s="75"/>
      <c r="M79" s="68"/>
      <c r="N79" s="68"/>
      <c r="O79" s="68"/>
      <c r="P79" s="68"/>
      <c r="Q79" s="68"/>
      <c r="R79" s="78"/>
      <c r="S79" s="68"/>
      <c r="T79" s="78"/>
      <c r="U79" s="68"/>
      <c r="V79" s="82"/>
    </row>
    <row r="80" spans="1:22" ht="12.75">
      <c r="A80" s="77"/>
      <c r="B80" s="77"/>
      <c r="C80" s="77"/>
      <c r="D80" s="77"/>
      <c r="E80" s="68"/>
      <c r="F80" s="78"/>
      <c r="G80" s="82"/>
      <c r="H80" s="68"/>
      <c r="I80" s="78"/>
      <c r="J80" s="68"/>
      <c r="K80" s="75"/>
      <c r="L80" s="75"/>
      <c r="M80" s="77"/>
      <c r="N80" s="77"/>
      <c r="O80" s="77"/>
      <c r="P80" s="77"/>
      <c r="Q80" s="68"/>
      <c r="R80" s="78"/>
      <c r="S80" s="84"/>
      <c r="T80" s="68"/>
      <c r="U80" s="78"/>
      <c r="V80" s="82"/>
    </row>
    <row r="81" spans="1:22" ht="12.75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75"/>
      <c r="L81" s="75"/>
      <c r="M81" s="68"/>
      <c r="N81" s="68"/>
      <c r="O81" s="68"/>
      <c r="P81" s="68"/>
      <c r="Q81" s="68"/>
      <c r="R81" s="68"/>
      <c r="S81" s="85"/>
      <c r="T81" s="68"/>
      <c r="U81" s="68"/>
      <c r="V81" s="82"/>
    </row>
    <row r="82" spans="1:22" ht="12.75">
      <c r="A82" s="77"/>
      <c r="B82" s="77"/>
      <c r="C82" s="77"/>
      <c r="D82" s="77"/>
      <c r="E82" s="68"/>
      <c r="F82" s="68"/>
      <c r="G82" s="82"/>
      <c r="H82" s="68"/>
      <c r="I82" s="68"/>
      <c r="J82" s="68"/>
      <c r="K82" s="75"/>
      <c r="L82" s="75"/>
      <c r="M82" s="77"/>
      <c r="N82" s="77"/>
      <c r="O82" s="77"/>
      <c r="P82" s="77"/>
      <c r="Q82" s="68"/>
      <c r="R82" s="68"/>
      <c r="S82" s="84"/>
      <c r="T82" s="68"/>
      <c r="U82" s="68"/>
      <c r="V82" s="82"/>
    </row>
    <row r="83" spans="1:22" ht="12.75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</row>
    <row r="85" spans="1:10" ht="12.75">
      <c r="A85" s="68"/>
      <c r="B85" s="68"/>
      <c r="C85" s="68"/>
      <c r="D85" s="68"/>
      <c r="E85" s="69"/>
      <c r="F85" s="69"/>
      <c r="G85" s="74"/>
      <c r="H85" s="69"/>
      <c r="I85" s="69"/>
      <c r="J85" s="75"/>
    </row>
    <row r="86" spans="1:10" ht="12.75">
      <c r="A86" s="68"/>
      <c r="B86" s="68"/>
      <c r="C86" s="68"/>
      <c r="D86" s="68"/>
      <c r="E86" s="69"/>
      <c r="F86" s="69"/>
      <c r="G86" s="74"/>
      <c r="H86" s="69"/>
      <c r="I86" s="69"/>
      <c r="J86" s="74"/>
    </row>
    <row r="87" spans="1:10" ht="12.75">
      <c r="A87" s="77"/>
      <c r="B87" s="77"/>
      <c r="C87" s="77"/>
      <c r="D87" s="77"/>
      <c r="E87" s="68"/>
      <c r="F87" s="78"/>
      <c r="G87" s="82"/>
      <c r="H87" s="68"/>
      <c r="I87" s="78"/>
      <c r="J87" s="82"/>
    </row>
    <row r="88" spans="1:10" ht="12.75">
      <c r="A88" s="68"/>
      <c r="B88" s="68"/>
      <c r="C88" s="68"/>
      <c r="D88" s="68"/>
      <c r="E88" s="68"/>
      <c r="F88" s="78"/>
      <c r="G88" s="68"/>
      <c r="H88" s="78"/>
      <c r="I88" s="68"/>
      <c r="J88" s="82"/>
    </row>
    <row r="89" spans="1:10" ht="12.75">
      <c r="A89" s="77"/>
      <c r="B89" s="77"/>
      <c r="C89" s="77"/>
      <c r="D89" s="77"/>
      <c r="E89" s="68"/>
      <c r="F89" s="78"/>
      <c r="G89" s="82"/>
      <c r="H89" s="68"/>
      <c r="I89" s="78"/>
      <c r="J89" s="82"/>
    </row>
    <row r="90" spans="1:10" ht="12.75">
      <c r="A90" s="68"/>
      <c r="B90" s="68"/>
      <c r="C90" s="68"/>
      <c r="D90" s="68"/>
      <c r="E90" s="68"/>
      <c r="F90" s="68"/>
      <c r="G90" s="68"/>
      <c r="H90" s="68"/>
      <c r="I90" s="68"/>
      <c r="J90" s="82"/>
    </row>
    <row r="91" spans="1:10" ht="12.75">
      <c r="A91" s="77"/>
      <c r="B91" s="77"/>
      <c r="C91" s="77"/>
      <c r="D91" s="77"/>
      <c r="E91" s="68"/>
      <c r="F91" s="68"/>
      <c r="G91" s="82"/>
      <c r="H91" s="68"/>
      <c r="I91" s="68"/>
      <c r="J91" s="82"/>
    </row>
    <row r="92" spans="1:10" ht="12.75">
      <c r="A92" s="75"/>
      <c r="B92" s="75"/>
      <c r="C92" s="75"/>
      <c r="D92" s="75"/>
      <c r="E92" s="75"/>
      <c r="F92" s="75"/>
      <c r="G92" s="75"/>
      <c r="H92" s="75"/>
      <c r="I92" s="75"/>
      <c r="J92" s="75"/>
    </row>
  </sheetData>
  <sheetProtection/>
  <mergeCells count="9">
    <mergeCell ref="V1:V3"/>
    <mergeCell ref="O2:P2"/>
    <mergeCell ref="T2:T3"/>
    <mergeCell ref="I66:L66"/>
    <mergeCell ref="I68:L68"/>
    <mergeCell ref="G60:N60"/>
    <mergeCell ref="M62:N63"/>
    <mergeCell ref="G64:H64"/>
    <mergeCell ref="I64:L64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STYL'MONDE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2007-06-21T14:12:43Z</dcterms:created>
  <dcterms:modified xsi:type="dcterms:W3CDTF">2007-07-02T21:21:04Z</dcterms:modified>
  <cp:category/>
  <cp:version/>
  <cp:contentType/>
  <cp:contentStatus/>
</cp:coreProperties>
</file>